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ish.agarwal\Desktop\"/>
    </mc:Choice>
  </mc:AlternateContent>
  <xr:revisionPtr revIDLastSave="0" documentId="13_ncr:1_{06B37CA8-8761-41A2-914E-850F3C3529FB}" xr6:coauthVersionLast="47" xr6:coauthVersionMax="47" xr10:uidLastSave="{00000000-0000-0000-0000-000000000000}"/>
  <bookViews>
    <workbookView xWindow="-120" yWindow="-120" windowWidth="20730" windowHeight="11040" tabRatio="830" xr2:uid="{00000000-000D-0000-FFFF-FFFF00000000}"/>
  </bookViews>
  <sheets>
    <sheet name="Fixed Fees (Direct)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7" l="1"/>
  <c r="G12" i="7"/>
  <c r="E12" i="7"/>
  <c r="I13" i="7" l="1"/>
  <c r="I14" i="7" s="1"/>
  <c r="I15" i="7" s="1"/>
  <c r="G13" i="7"/>
  <c r="G14" i="7" s="1"/>
  <c r="E13" i="7"/>
  <c r="E14" i="7" s="1"/>
  <c r="E15" i="7" s="1"/>
  <c r="E16" i="7" l="1"/>
  <c r="I17" i="7"/>
  <c r="I16" i="7"/>
  <c r="G15" i="7"/>
  <c r="I18" i="7" l="1"/>
  <c r="I19" i="7" s="1"/>
  <c r="I20" i="7" s="1"/>
  <c r="I21" i="7" s="1"/>
  <c r="E17" i="7"/>
  <c r="E18" i="7" s="1"/>
  <c r="E19" i="7" s="1"/>
  <c r="G17" i="7"/>
  <c r="G16" i="7"/>
  <c r="G18" i="7" l="1"/>
  <c r="G19" i="7" s="1"/>
  <c r="G20" i="7" s="1"/>
  <c r="G21" i="7" s="1"/>
  <c r="E20" i="7"/>
  <c r="E21" i="7" s="1"/>
</calcChain>
</file>

<file path=xl/sharedStrings.xml><?xml version="1.0" encoding="utf-8"?>
<sst xmlns="http://schemas.openxmlformats.org/spreadsheetml/2006/main" count="54" uniqueCount="53">
  <si>
    <t>Assumptions</t>
  </si>
  <si>
    <t>Management Fee (%age per annum)</t>
  </si>
  <si>
    <t>Capital Contribution (Rs.)</t>
  </si>
  <si>
    <t>Gain of</t>
  </si>
  <si>
    <t>Loss of</t>
  </si>
  <si>
    <t>No Change</t>
  </si>
  <si>
    <t xml:space="preserve">Gross Value of the Portfolio at the end of the year </t>
  </si>
  <si>
    <t xml:space="preserve">Total charges during the year </t>
  </si>
  <si>
    <t xml:space="preserve">Net value of the Portfolio at the end of the year </t>
  </si>
  <si>
    <t xml:space="preserve">% Portfolio Return </t>
  </si>
  <si>
    <t xml:space="preserve">Capital Contributed / Assets under Management </t>
  </si>
  <si>
    <t>Scenario 1</t>
  </si>
  <si>
    <t>Scenario 2</t>
  </si>
  <si>
    <t>Scenario 3</t>
  </si>
  <si>
    <t>a</t>
  </si>
  <si>
    <t>b</t>
  </si>
  <si>
    <t>c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</si>
  <si>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</si>
  <si>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</si>
  <si>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</si>
  <si>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</si>
  <si>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</si>
  <si>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</si>
  <si>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</si>
  <si>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</si>
  <si>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</si>
  <si>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</si>
  <si>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i = a</t>
  </si>
  <si>
    <t>ii= i*Scenario</t>
  </si>
  <si>
    <t>iii= I + ii</t>
  </si>
  <si>
    <t>iv= (i + iii) / 2</t>
  </si>
  <si>
    <t xml:space="preserve">Gain / (Loss) on Investment based on the Scenario </t>
  </si>
  <si>
    <t>Other Expense</t>
  </si>
  <si>
    <t xml:space="preserve">Management Fees </t>
  </si>
  <si>
    <t>Fixed Fee Illustraion</t>
  </si>
  <si>
    <t xml:space="preserve">Other Expenses </t>
  </si>
  <si>
    <t>d</t>
  </si>
  <si>
    <t>v= iv x c</t>
  </si>
  <si>
    <t>Brokerage and Transaction cost</t>
  </si>
  <si>
    <t>vi = (iv x d)</t>
  </si>
  <si>
    <t>vii = (iv + v + vi) x b</t>
  </si>
  <si>
    <t>viii = v + vi + vii</t>
  </si>
  <si>
    <t>Returns are assumed to be generated linearly through the year.</t>
  </si>
  <si>
    <t xml:space="preserve">Average assets under management </t>
  </si>
  <si>
    <t>ix = iii + viii</t>
  </si>
  <si>
    <t>x = ((ix - i) / i) %</t>
  </si>
  <si>
    <t xml:space="preserve">Notes: </t>
  </si>
  <si>
    <t>In the illustration, Management fee is assumed to be charged annually. However, the Portfolio Manager accrues management fee on a daily basis and charges on a calendar monthly basis.</t>
  </si>
  <si>
    <t>Additional Fee Disclosures: FEE Illustration (Fixed Fees Structure)</t>
  </si>
  <si>
    <t>(The cells marked in yellow can be edited to calculate approximate fees and expenses that will incurred by the client)</t>
  </si>
  <si>
    <t>Other Expenses include Audit Fee, Fund Accounting charges &amp; Custody Fee or other miscellaneous expense</t>
  </si>
  <si>
    <t>Brokerage and transaction costs for the purpose of this illustration is charged on the Average AUM. However, Brokerage and Transaction costs are charged on the basis of the executed trades.</t>
  </si>
  <si>
    <t>All fees and charges exlcude the applicable GST.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</si>
</sst>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#,##0.00_ ;[Red]\-#,##0.00\ "/>
    <numFmt numFmtId="165" formatCode="#,##0_ ;[Red]\-#,##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12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43" fontId="2" fillId="0" borderId="0" xfId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3" fontId="2" fillId="3" borderId="4" xfId="0" applyNumberFormat="1" applyFont="1" applyFill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16" xfId="0" applyFont="1" applyBorder="1" applyAlignment="1" applyProtection="1">
      <alignment vertical="center"/>
      <protection locked="0"/>
    </xf>
    <xf numFmtId="10" fontId="2" fillId="3" borderId="1" xfId="0" applyNumberFormat="1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43" fontId="2" fillId="0" borderId="0" xfId="1" applyFont="1" applyBorder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/>
      <protection locked="0"/>
    </xf>
    <xf numFmtId="9" fontId="3" fillId="3" borderId="26" xfId="0" applyNumberFormat="1" applyFont="1" applyFill="1" applyBorder="1" applyAlignment="1" applyProtection="1">
      <alignment horizontal="center" vertical="center"/>
      <protection locked="0"/>
    </xf>
    <xf numFmtId="9" fontId="3" fillId="3" borderId="3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43" fontId="2" fillId="0" borderId="23" xfId="1" applyFont="1" applyBorder="1" applyAlignment="1" applyProtection="1">
      <alignment vertical="center" wrapText="1"/>
    </xf>
    <xf numFmtId="43" fontId="2" fillId="0" borderId="9" xfId="1" applyFont="1" applyBorder="1" applyAlignment="1" applyProtection="1">
      <alignment vertical="center" wrapText="1"/>
    </xf>
    <xf numFmtId="43" fontId="2" fillId="0" borderId="25" xfId="1" applyFont="1" applyBorder="1" applyAlignment="1" applyProtection="1">
      <alignment vertical="center" wrapText="1"/>
    </xf>
    <xf numFmtId="0" fontId="3" fillId="2" borderId="20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3" fontId="2" fillId="0" borderId="29" xfId="1" quotePrefix="1" applyFont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2" fillId="0" borderId="2" xfId="1" quotePrefix="1" applyFont="1" applyBorder="1" applyAlignment="1" applyProtection="1">
      <alignment vertical="center" wrapText="1"/>
    </xf>
    <xf numFmtId="43" fontId="2" fillId="0" borderId="2" xfId="1" applyFont="1" applyBorder="1" applyAlignment="1" applyProtection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43" fontId="2" fillId="0" borderId="28" xfId="1" applyFont="1" applyBorder="1" applyAlignment="1" applyProtection="1">
      <alignment vertical="center" wrapText="1"/>
    </xf>
    <xf numFmtId="43" fontId="2" fillId="0" borderId="0" xfId="1" applyFont="1" applyBorder="1" applyAlignment="1" applyProtection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43" fontId="2" fillId="0" borderId="0" xfId="1" applyFont="1" applyAlignment="1" applyProtection="1">
      <alignment vertical="center" wrapText="1"/>
    </xf>
    <xf numFmtId="0" fontId="2" fillId="0" borderId="0" xfId="0" applyFont="1" applyAlignment="1">
      <alignment vertical="center"/>
    </xf>
    <xf numFmtId="10" fontId="2" fillId="0" borderId="1" xfId="0" applyNumberFormat="1" applyFont="1" applyBorder="1" applyAlignment="1">
      <alignment vertical="center"/>
    </xf>
    <xf numFmtId="10" fontId="2" fillId="0" borderId="21" xfId="0" applyNumberFormat="1" applyFont="1" applyBorder="1" applyAlignment="1">
      <alignment vertical="center"/>
    </xf>
    <xf numFmtId="43" fontId="4" fillId="0" borderId="33" xfId="1" applyFont="1" applyBorder="1" applyAlignment="1" applyProtection="1">
      <alignment horizontal="center" vertical="center" wrapText="1"/>
    </xf>
    <xf numFmtId="43" fontId="2" fillId="0" borderId="34" xfId="1" applyFont="1" applyBorder="1" applyAlignment="1" applyProtection="1">
      <alignment horizontal="center" vertical="center" wrapText="1"/>
    </xf>
    <xf numFmtId="43" fontId="3" fillId="2" borderId="5" xfId="1" applyFont="1" applyFill="1" applyBorder="1" applyAlignment="1" applyProtection="1">
      <alignment horizontal="left" vertical="center" wrapText="1"/>
    </xf>
    <xf numFmtId="43" fontId="3" fillId="2" borderId="11" xfId="1" applyFont="1" applyFill="1" applyBorder="1" applyAlignment="1" applyProtection="1">
      <alignment horizontal="left" vertical="center" wrapText="1"/>
    </xf>
    <xf numFmtId="43" fontId="3" fillId="2" borderId="12" xfId="1" applyFont="1" applyFill="1" applyBorder="1" applyAlignment="1" applyProtection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165" fontId="2" fillId="0" borderId="9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0" fontId="2" fillId="0" borderId="25" xfId="2" applyNumberFormat="1" applyFont="1" applyBorder="1" applyAlignment="1" applyProtection="1">
      <alignment horizontal="center" vertical="center"/>
    </xf>
    <xf numFmtId="10" fontId="2" fillId="0" borderId="22" xfId="2" applyNumberFormat="1" applyFont="1" applyBorder="1" applyAlignment="1" applyProtection="1">
      <alignment horizontal="center" vertical="center"/>
    </xf>
    <xf numFmtId="10" fontId="2" fillId="0" borderId="31" xfId="2" applyNumberFormat="1" applyFont="1" applyBorder="1" applyAlignment="1" applyProtection="1">
      <alignment horizontal="center" vertical="center"/>
    </xf>
    <xf numFmtId="10" fontId="2" fillId="0" borderId="28" xfId="2" applyNumberFormat="1" applyFont="1" applyBorder="1" applyAlignment="1" applyProtection="1">
      <alignment horizontal="center" vertical="center"/>
    </xf>
    <xf numFmtId="43" fontId="2" fillId="0" borderId="9" xfId="1" applyFont="1" applyBorder="1" applyAlignment="1" applyProtection="1">
      <alignment horizontal="right" vertical="center"/>
    </xf>
    <xf numFmtId="43" fontId="2" fillId="0" borderId="10" xfId="1" applyFont="1" applyBorder="1" applyAlignment="1" applyProtection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164" fontId="2" fillId="0" borderId="10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43" fontId="3" fillId="2" borderId="6" xfId="1" applyFont="1" applyFill="1" applyBorder="1" applyAlignment="1" applyProtection="1">
      <alignment horizontal="left" vertical="center" wrapText="1"/>
    </xf>
    <xf numFmtId="43" fontId="3" fillId="2" borderId="7" xfId="1" applyFont="1" applyFill="1" applyBorder="1" applyAlignment="1" applyProtection="1">
      <alignment horizontal="left" vertical="center" wrapText="1"/>
    </xf>
    <xf numFmtId="43" fontId="3" fillId="2" borderId="24" xfId="1" applyFont="1" applyFill="1" applyBorder="1" applyAlignment="1" applyProtection="1">
      <alignment horizontal="left" vertical="center" wrapText="1"/>
    </xf>
    <xf numFmtId="43" fontId="3" fillId="2" borderId="25" xfId="1" applyFont="1" applyFill="1" applyBorder="1" applyAlignment="1" applyProtection="1">
      <alignment horizontal="left" vertical="center" wrapText="1"/>
    </xf>
    <xf numFmtId="43" fontId="3" fillId="2" borderId="21" xfId="1" applyFont="1" applyFill="1" applyBorder="1" applyAlignment="1" applyProtection="1">
      <alignment horizontal="left" vertical="center" wrapText="1"/>
    </xf>
    <xf numFmtId="43" fontId="3" fillId="2" borderId="28" xfId="1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5" fontId="2" fillId="0" borderId="30" xfId="0" applyNumberFormat="1" applyFont="1" applyBorder="1" applyAlignment="1">
      <alignment horizontal="right" vertical="center"/>
    </xf>
    <xf numFmtId="165" fontId="2" fillId="0" borderId="29" xfId="0" applyNumberFormat="1" applyFont="1" applyBorder="1" applyAlignment="1">
      <alignment horizontal="right" vertical="center"/>
    </xf>
    <xf numFmtId="165" fontId="2" fillId="0" borderId="23" xfId="0" applyNumberFormat="1" applyFont="1" applyBorder="1" applyAlignment="1">
      <alignment horizontal="right" vertical="center"/>
    </xf>
    <xf numFmtId="165" fontId="2" fillId="0" borderId="16" xfId="0" applyNumberFormat="1" applyFont="1" applyBorder="1" applyAlignment="1">
      <alignment horizontal="right" vertical="center"/>
    </xf>
  </cellXfs>
  <cellStyles count="4">
    <cellStyle name="Comma" xfId="1" builtinId="3"/>
    <cellStyle name="Normal" xfId="0" builtinId="0"/>
    <cellStyle name="Percent" xfId="2" builtinId="5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1"/>
  <sheetViews>
    <sheetView showGridLines="0" tabSelected="1" zoomScaleNormal="100" workbookViewId="0">
      <selection activeCell="D5" sqref="D5"/>
    </sheetView>
  </sheetViews>
  <sheetFormatPr defaultColWidth="8.85546875" defaultRowHeight="20.100000000000001" customHeight="1" x14ac:dyDescent="0.25"/>
  <cols>
    <col min="1" max="1" width="8.85546875" style="4"/>
    <col min="2" max="2" width="48" style="1" customWidth="1"/>
    <col min="3" max="3" width="4.5703125" style="2" customWidth="1"/>
    <col min="4" max="4" width="18.42578125" style="3" customWidth="1"/>
    <col min="5" max="5" width="11" style="4" customWidth="1"/>
    <col min="6" max="6" width="10.7109375" style="4" customWidth="1"/>
    <col min="7" max="7" width="13" style="4" customWidth="1"/>
    <col min="8" max="8" width="9" style="4" customWidth="1"/>
    <col min="9" max="9" width="14.42578125" style="4" customWidth="1"/>
    <col min="10" max="10" width="9.140625" style="4" customWidth="1"/>
    <col min="11" max="16384" width="8.85546875" style="4"/>
  </cols>
  <sheetData>
    <row r="1" spans="2:10" ht="20.100000000000001" customHeight="1" x14ac:dyDescent="0.25">
      <c r="B1" s="38" t="s">
        <v>48</v>
      </c>
      <c r="C1" s="38"/>
      <c r="D1" s="38"/>
      <c r="E1" s="38"/>
      <c r="F1" s="38"/>
      <c r="G1" s="38"/>
      <c r="H1" s="38"/>
      <c r="I1" s="38"/>
      <c r="J1" s="38"/>
    </row>
    <row r="2" spans="2:10" ht="20.25" customHeight="1" x14ac:dyDescent="0.25">
      <c r="B2" s="39" t="s">
        <v>49</v>
      </c>
      <c r="C2" s="39"/>
      <c r="D2" s="39"/>
      <c r="E2" s="39"/>
      <c r="F2" s="39"/>
      <c r="G2" s="39"/>
      <c r="H2" s="39"/>
      <c r="I2" s="39"/>
      <c r="J2" s="39"/>
    </row>
    <row r="3" spans="2:10" ht="10.5" customHeight="1" thickBot="1" x14ac:dyDescent="0.3">
      <c r="B3" s="34"/>
      <c r="C3" s="31"/>
      <c r="D3" s="32"/>
      <c r="E3" s="35"/>
      <c r="F3" s="35"/>
      <c r="G3" s="35"/>
      <c r="H3" s="35"/>
      <c r="I3" s="35"/>
      <c r="J3" s="35"/>
    </row>
    <row r="4" spans="2:10" ht="20.100000000000001" customHeight="1" thickBot="1" x14ac:dyDescent="0.3">
      <c r="B4" s="40" t="s">
        <v>0</v>
      </c>
      <c r="C4" s="41"/>
      <c r="D4" s="41"/>
      <c r="E4" s="41"/>
      <c r="F4" s="41"/>
      <c r="G4" s="41"/>
      <c r="H4" s="41"/>
      <c r="I4" s="41"/>
      <c r="J4" s="42"/>
    </row>
    <row r="5" spans="2:10" ht="20.100000000000001" customHeight="1" x14ac:dyDescent="0.25">
      <c r="B5" s="18" t="s">
        <v>2</v>
      </c>
      <c r="C5" s="23" t="s">
        <v>14</v>
      </c>
      <c r="D5" s="5">
        <v>10000000</v>
      </c>
      <c r="E5" s="6"/>
      <c r="F5" s="6"/>
      <c r="G5" s="6"/>
      <c r="H5" s="6"/>
      <c r="I5" s="6"/>
      <c r="J5" s="7"/>
    </row>
    <row r="6" spans="2:10" ht="20.100000000000001" customHeight="1" x14ac:dyDescent="0.25">
      <c r="B6" s="19" t="s">
        <v>1</v>
      </c>
      <c r="C6" s="25" t="s">
        <v>15</v>
      </c>
      <c r="D6" s="8">
        <v>0.01</v>
      </c>
      <c r="E6" s="9"/>
      <c r="F6" s="9"/>
      <c r="G6" s="9"/>
      <c r="H6" s="9"/>
      <c r="I6" s="9"/>
      <c r="J6" s="10"/>
    </row>
    <row r="7" spans="2:10" ht="20.100000000000001" customHeight="1" x14ac:dyDescent="0.25">
      <c r="B7" s="19" t="s">
        <v>35</v>
      </c>
      <c r="C7" s="25" t="s">
        <v>16</v>
      </c>
      <c r="D7" s="36">
        <v>1E-3</v>
      </c>
      <c r="E7" s="9"/>
      <c r="F7" s="9"/>
      <c r="G7" s="9"/>
      <c r="H7" s="9"/>
      <c r="I7" s="9"/>
      <c r="J7" s="10"/>
    </row>
    <row r="8" spans="2:10" ht="20.100000000000001" customHeight="1" thickBot="1" x14ac:dyDescent="0.3">
      <c r="B8" s="20" t="s">
        <v>38</v>
      </c>
      <c r="C8" s="28" t="s">
        <v>36</v>
      </c>
      <c r="D8" s="37">
        <v>1.5E-3</v>
      </c>
      <c r="E8" s="11"/>
      <c r="F8" s="11"/>
      <c r="G8" s="11"/>
      <c r="H8" s="11"/>
      <c r="I8" s="11"/>
      <c r="J8" s="12"/>
    </row>
    <row r="9" spans="2:10" ht="20.100000000000001" customHeight="1" thickBot="1" x14ac:dyDescent="0.3">
      <c r="B9" s="13"/>
      <c r="E9" s="14"/>
    </row>
    <row r="10" spans="2:10" ht="20.100000000000001" customHeight="1" thickBot="1" x14ac:dyDescent="0.3">
      <c r="B10" s="66" t="s">
        <v>34</v>
      </c>
      <c r="C10" s="67"/>
      <c r="D10" s="68"/>
      <c r="E10" s="72" t="s">
        <v>11</v>
      </c>
      <c r="F10" s="73"/>
      <c r="G10" s="74" t="s">
        <v>12</v>
      </c>
      <c r="H10" s="74"/>
      <c r="I10" s="72" t="s">
        <v>13</v>
      </c>
      <c r="J10" s="73"/>
    </row>
    <row r="11" spans="2:10" ht="20.100000000000001" customHeight="1" thickBot="1" x14ac:dyDescent="0.3">
      <c r="B11" s="69"/>
      <c r="C11" s="70"/>
      <c r="D11" s="71"/>
      <c r="E11" s="21" t="s">
        <v>3</v>
      </c>
      <c r="F11" s="15">
        <v>0.2</v>
      </c>
      <c r="G11" s="22" t="s">
        <v>4</v>
      </c>
      <c r="H11" s="16">
        <v>-0.2</v>
      </c>
      <c r="I11" s="21" t="s">
        <v>5</v>
      </c>
      <c r="J11" s="15">
        <v>0</v>
      </c>
    </row>
    <row r="12" spans="2:10" ht="20.100000000000001" customHeight="1" x14ac:dyDescent="0.25">
      <c r="B12" s="18" t="s">
        <v>10</v>
      </c>
      <c r="C12" s="23" t="s">
        <v>17</v>
      </c>
      <c r="D12" s="24" t="s">
        <v>27</v>
      </c>
      <c r="E12" s="75">
        <f>+$D$5</f>
        <v>10000000</v>
      </c>
      <c r="F12" s="76"/>
      <c r="G12" s="77">
        <f>+$D$5</f>
        <v>10000000</v>
      </c>
      <c r="H12" s="78"/>
      <c r="I12" s="79">
        <f>+$D$5</f>
        <v>10000000</v>
      </c>
      <c r="J12" s="80"/>
    </row>
    <row r="13" spans="2:10" ht="20.100000000000001" customHeight="1" x14ac:dyDescent="0.25">
      <c r="B13" s="19" t="s">
        <v>31</v>
      </c>
      <c r="C13" s="25" t="s">
        <v>18</v>
      </c>
      <c r="D13" s="26" t="s">
        <v>28</v>
      </c>
      <c r="E13" s="52">
        <f>E12*F11</f>
        <v>2000000</v>
      </c>
      <c r="F13" s="53"/>
      <c r="G13" s="54">
        <f>G12*H11</f>
        <v>-2000000</v>
      </c>
      <c r="H13" s="55"/>
      <c r="I13" s="60">
        <f>I12*J11</f>
        <v>0</v>
      </c>
      <c r="J13" s="61"/>
    </row>
    <row r="14" spans="2:10" ht="20.100000000000001" customHeight="1" x14ac:dyDescent="0.25">
      <c r="B14" s="19" t="s">
        <v>6</v>
      </c>
      <c r="C14" s="25" t="s">
        <v>19</v>
      </c>
      <c r="D14" s="26" t="s">
        <v>29</v>
      </c>
      <c r="E14" s="52">
        <f>E12+E13</f>
        <v>12000000</v>
      </c>
      <c r="F14" s="53"/>
      <c r="G14" s="54">
        <f>G12+G13</f>
        <v>8000000</v>
      </c>
      <c r="H14" s="55"/>
      <c r="I14" s="52">
        <f>I12+I13</f>
        <v>10000000</v>
      </c>
      <c r="J14" s="53"/>
    </row>
    <row r="15" spans="2:10" ht="20.100000000000001" customHeight="1" x14ac:dyDescent="0.25">
      <c r="B15" s="19" t="s">
        <v>43</v>
      </c>
      <c r="C15" s="25" t="s">
        <v>20</v>
      </c>
      <c r="D15" s="26" t="s">
        <v>30</v>
      </c>
      <c r="E15" s="62">
        <f>(E12+E14)/2</f>
        <v>11000000</v>
      </c>
      <c r="F15" s="63"/>
      <c r="G15" s="64">
        <f>(G12+G14)/2</f>
        <v>9000000</v>
      </c>
      <c r="H15" s="65"/>
      <c r="I15" s="62">
        <f>(I12+I14)/2</f>
        <v>10000000</v>
      </c>
      <c r="J15" s="63"/>
    </row>
    <row r="16" spans="2:10" ht="20.100000000000001" customHeight="1" x14ac:dyDescent="0.25">
      <c r="B16" s="19" t="s">
        <v>32</v>
      </c>
      <c r="C16" s="25" t="s">
        <v>21</v>
      </c>
      <c r="D16" s="26" t="s">
        <v>37</v>
      </c>
      <c r="E16" s="52">
        <f>+E15*-$D$7</f>
        <v>-11000</v>
      </c>
      <c r="F16" s="53"/>
      <c r="G16" s="54">
        <f>+G15*-$D$7</f>
        <v>-9000</v>
      </c>
      <c r="H16" s="55"/>
      <c r="I16" s="52">
        <f>+I15*-$D$7</f>
        <v>-10000</v>
      </c>
      <c r="J16" s="53"/>
    </row>
    <row r="17" spans="2:10" ht="20.100000000000001" customHeight="1" x14ac:dyDescent="0.25">
      <c r="B17" s="19" t="s">
        <v>38</v>
      </c>
      <c r="C17" s="25" t="s">
        <v>22</v>
      </c>
      <c r="D17" s="26" t="s">
        <v>39</v>
      </c>
      <c r="E17" s="52">
        <f>+E15*-$D$8</f>
        <v>-16500</v>
      </c>
      <c r="F17" s="53"/>
      <c r="G17" s="54">
        <f>+G15*-$D$8</f>
        <v>-13500</v>
      </c>
      <c r="H17" s="55"/>
      <c r="I17" s="52">
        <f>+I15*-$D$8</f>
        <v>-15000</v>
      </c>
      <c r="J17" s="53"/>
    </row>
    <row r="18" spans="2:10" ht="20.100000000000001" customHeight="1" x14ac:dyDescent="0.25">
      <c r="B18" s="19" t="s">
        <v>33</v>
      </c>
      <c r="C18" s="25" t="s">
        <v>23</v>
      </c>
      <c r="D18" s="27" t="s">
        <v>40</v>
      </c>
      <c r="E18" s="52">
        <f>+(E15+E16+E17)*-$D$6</f>
        <v>-109725</v>
      </c>
      <c r="F18" s="53"/>
      <c r="G18" s="54">
        <f>+(G15+G16+G17)*-$D$6</f>
        <v>-89775</v>
      </c>
      <c r="H18" s="55"/>
      <c r="I18" s="52">
        <f>+(I15+I16+I17)*-$D$6</f>
        <v>-99750</v>
      </c>
      <c r="J18" s="53"/>
    </row>
    <row r="19" spans="2:10" ht="20.100000000000001" customHeight="1" x14ac:dyDescent="0.25">
      <c r="B19" s="19" t="s">
        <v>7</v>
      </c>
      <c r="C19" s="25" t="s">
        <v>24</v>
      </c>
      <c r="D19" s="27" t="s">
        <v>41</v>
      </c>
      <c r="E19" s="52">
        <f>+E16+E18+E17</f>
        <v>-137225</v>
      </c>
      <c r="F19" s="53"/>
      <c r="G19" s="54">
        <f>+G16+G18+G17</f>
        <v>-112275</v>
      </c>
      <c r="H19" s="55"/>
      <c r="I19" s="52">
        <f>+I16+I18+I17</f>
        <v>-124750</v>
      </c>
      <c r="J19" s="53"/>
    </row>
    <row r="20" spans="2:10" ht="20.100000000000001" customHeight="1" x14ac:dyDescent="0.25">
      <c r="B20" s="19" t="s">
        <v>8</v>
      </c>
      <c r="C20" s="25" t="s">
        <v>25</v>
      </c>
      <c r="D20" s="27" t="s">
        <v>44</v>
      </c>
      <c r="E20" s="52">
        <f>E14+E19</f>
        <v>11862775</v>
      </c>
      <c r="F20" s="53"/>
      <c r="G20" s="54">
        <f>G14+G19</f>
        <v>7887725</v>
      </c>
      <c r="H20" s="55"/>
      <c r="I20" s="52">
        <f>I14+I19</f>
        <v>9875250</v>
      </c>
      <c r="J20" s="53"/>
    </row>
    <row r="21" spans="2:10" ht="20.100000000000001" customHeight="1" thickBot="1" x14ac:dyDescent="0.3">
      <c r="B21" s="20" t="s">
        <v>9</v>
      </c>
      <c r="C21" s="28" t="s">
        <v>26</v>
      </c>
      <c r="D21" s="29" t="s">
        <v>45</v>
      </c>
      <c r="E21" s="56">
        <f>+E20/E12-1</f>
        <v>0.1862775000000001</v>
      </c>
      <c r="F21" s="57"/>
      <c r="G21" s="58">
        <f>+G20/G12-1</f>
        <v>-0.21122750000000001</v>
      </c>
      <c r="H21" s="59"/>
      <c r="I21" s="56">
        <f>+I20/I12-1</f>
        <v>-1.2475000000000014E-2</v>
      </c>
      <c r="J21" s="57"/>
    </row>
    <row r="22" spans="2:10" ht="20.100000000000001" customHeight="1" thickBot="1" x14ac:dyDescent="0.3">
      <c r="B22" s="30"/>
      <c r="C22" s="31"/>
      <c r="D22" s="32"/>
      <c r="E22" s="33"/>
      <c r="F22" s="33"/>
      <c r="G22" s="33"/>
      <c r="H22" s="33"/>
      <c r="I22" s="33"/>
      <c r="J22" s="33"/>
    </row>
    <row r="23" spans="2:10" ht="20.100000000000001" customHeight="1" thickBot="1" x14ac:dyDescent="0.3">
      <c r="B23" s="46" t="s">
        <v>46</v>
      </c>
      <c r="C23" s="47"/>
      <c r="D23" s="47"/>
      <c r="E23" s="47"/>
      <c r="F23" s="47"/>
      <c r="G23" s="47"/>
      <c r="H23" s="47"/>
      <c r="I23" s="47"/>
      <c r="J23" s="48"/>
    </row>
    <row r="24" spans="2:10" s="17" customFormat="1" ht="35.1" customHeight="1" thickBot="1" x14ac:dyDescent="0.3">
      <c r="B24" s="43" t="s">
        <v>47</v>
      </c>
      <c r="C24" s="44"/>
      <c r="D24" s="44"/>
      <c r="E24" s="44"/>
      <c r="F24" s="44"/>
      <c r="G24" s="44"/>
      <c r="H24" s="44"/>
      <c r="I24" s="44"/>
      <c r="J24" s="45"/>
    </row>
    <row r="25" spans="2:10" s="17" customFormat="1" ht="35.1" customHeight="1" thickBot="1" x14ac:dyDescent="0.3">
      <c r="B25" s="43" t="s">
        <v>42</v>
      </c>
      <c r="C25" s="44"/>
      <c r="D25" s="44"/>
      <c r="E25" s="44"/>
      <c r="F25" s="44"/>
      <c r="G25" s="44"/>
      <c r="H25" s="44"/>
      <c r="I25" s="44"/>
      <c r="J25" s="45"/>
    </row>
    <row r="26" spans="2:10" s="17" customFormat="1" ht="35.1" customHeight="1" thickBot="1" x14ac:dyDescent="0.3">
      <c r="B26" s="49" t="s">
        <v>50</v>
      </c>
      <c r="C26" s="50"/>
      <c r="D26" s="50"/>
      <c r="E26" s="50"/>
      <c r="F26" s="50"/>
      <c r="G26" s="50"/>
      <c r="H26" s="50"/>
      <c r="I26" s="50"/>
      <c r="J26" s="51"/>
    </row>
    <row r="27" spans="2:10" s="17" customFormat="1" ht="35.1" customHeight="1" thickBot="1" x14ac:dyDescent="0.3">
      <c r="B27" s="43" t="s">
        <v>51</v>
      </c>
      <c r="C27" s="44"/>
      <c r="D27" s="44"/>
      <c r="E27" s="44"/>
      <c r="F27" s="44"/>
      <c r="G27" s="44"/>
      <c r="H27" s="44"/>
      <c r="I27" s="44"/>
      <c r="J27" s="45"/>
    </row>
    <row r="28" spans="2:10" s="17" customFormat="1" ht="35.1" customHeight="1" thickBot="1" x14ac:dyDescent="0.3">
      <c r="B28" s="43" t="s">
        <v>52</v>
      </c>
      <c r="C28" s="44"/>
      <c r="D28" s="44"/>
      <c r="E28" s="44"/>
      <c r="F28" s="44"/>
      <c r="G28" s="44"/>
      <c r="H28" s="44"/>
      <c r="I28" s="44"/>
      <c r="J28" s="45"/>
    </row>
    <row r="29" spans="2:10" ht="20.100000000000001" customHeight="1" x14ac:dyDescent="0.25">
      <c r="B29" s="34"/>
      <c r="C29" s="31"/>
      <c r="D29" s="32"/>
      <c r="E29" s="35"/>
      <c r="F29" s="35"/>
      <c r="G29" s="35"/>
      <c r="H29" s="35"/>
      <c r="I29" s="35"/>
      <c r="J29" s="35"/>
    </row>
    <row r="30" spans="2:10" ht="20.100000000000001" customHeight="1" x14ac:dyDescent="0.25">
      <c r="B30" s="34"/>
      <c r="C30" s="31"/>
      <c r="D30" s="32"/>
      <c r="E30" s="35"/>
      <c r="F30" s="35"/>
      <c r="G30" s="35"/>
      <c r="H30" s="35"/>
      <c r="I30" s="35"/>
      <c r="J30" s="35"/>
    </row>
    <row r="31" spans="2:10" ht="20.100000000000001" customHeight="1" x14ac:dyDescent="0.25">
      <c r="B31" s="34"/>
      <c r="C31" s="31"/>
      <c r="D31" s="32"/>
      <c r="E31" s="35"/>
      <c r="F31" s="35"/>
      <c r="G31" s="35"/>
      <c r="H31" s="35"/>
      <c r="I31" s="35"/>
      <c r="J31" s="35"/>
    </row>
  </sheetData>
  <sheetProtection algorithmName="SHA-512" hashValue="qC2m0dBpIhO7/X7+fBARW3XIIMlfy40t+wnPracTJLipGXosoRFwHGIVGcTiLZcTN/QLod10bTGdYHUEVnqiwQ==" saltValue="7266YdEfSTFN2Z9OXqAqUw==" spinCount="100000" sheet="1" objects="1" scenarios="1" selectLockedCells="1"/>
  <mergeCells count="43">
    <mergeCell ref="B10:D11"/>
    <mergeCell ref="E10:F10"/>
    <mergeCell ref="G10:H10"/>
    <mergeCell ref="I10:J10"/>
    <mergeCell ref="E12:F12"/>
    <mergeCell ref="G12:H12"/>
    <mergeCell ref="I12:J12"/>
    <mergeCell ref="E16:F16"/>
    <mergeCell ref="G16:H16"/>
    <mergeCell ref="I16:J16"/>
    <mergeCell ref="E13:F13"/>
    <mergeCell ref="G13:H13"/>
    <mergeCell ref="I13:J13"/>
    <mergeCell ref="E14:F14"/>
    <mergeCell ref="G14:H14"/>
    <mergeCell ref="I14:J14"/>
    <mergeCell ref="E15:F15"/>
    <mergeCell ref="G15:H15"/>
    <mergeCell ref="I15:J15"/>
    <mergeCell ref="G21:H21"/>
    <mergeCell ref="I21:J21"/>
    <mergeCell ref="E18:F18"/>
    <mergeCell ref="G18:H18"/>
    <mergeCell ref="I18:J18"/>
    <mergeCell ref="E19:F19"/>
    <mergeCell ref="G19:H19"/>
    <mergeCell ref="I19:J19"/>
    <mergeCell ref="B1:J1"/>
    <mergeCell ref="B2:J2"/>
    <mergeCell ref="B4:J4"/>
    <mergeCell ref="B28:J28"/>
    <mergeCell ref="B23:J23"/>
    <mergeCell ref="B24:J24"/>
    <mergeCell ref="B25:J25"/>
    <mergeCell ref="B26:J26"/>
    <mergeCell ref="B27:J27"/>
    <mergeCell ref="E17:F17"/>
    <mergeCell ref="G17:H17"/>
    <mergeCell ref="I17:J17"/>
    <mergeCell ref="E20:F20"/>
    <mergeCell ref="G20:H20"/>
    <mergeCell ref="I20:J20"/>
    <mergeCell ref="E21:F21"/>
  </mergeCells>
  <printOptions horizontalCentered="1"/>
  <pageMargins left="0.7" right="0.7" top="0.75" bottom="0.75" header="0.3" footer="0.3"/>
  <pageSetup scale="83" orientation="landscape" r:id="rId1"/>
  <ignoredErrors>
    <ignoredError sqref="E12:J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2024-07-29 15:39:49</KDate>
  <Classification>SEBI-CONFIDENTIAL</Classification>
  <Subclassification/>
  <HostName>MUM0112331</HostName>
  <Domain_User>SEBINT/2331</Domain_User>
  <IPAdd>10.21.49.40</IPAdd>
  <FilePath>C:\Users\2331\AppData\Local\Microsoft\Windows\INetCache\Content.Outlook\XJTK2SSD\1. APMI Fee Illustration- Final Submission (003).xlsx</FilePath>
  <KID>6C3C8C09D795638578643890464979</KID>
  <UniqueName/>
  <Suggested/>
  <Justification/>
</Klassify>
</file>

<file path=customXml/itemProps1.xml><?xml version="1.0" encoding="utf-8"?>
<ds:datastoreItem xmlns:ds="http://schemas.openxmlformats.org/officeDocument/2006/customXml" ds:itemID="{4129B68D-1CFD-4A3F-B60D-0A6CDAB7AB0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Fixed Fees (Direct)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 Bohra</dc:creator>
  <cp:lastModifiedBy>ashish agarwal</cp:lastModifiedBy>
  <cp:lastPrinted>2024-07-29T09:59:59Z</cp:lastPrinted>
  <dcterms:created xsi:type="dcterms:W3CDTF">2024-06-06T09:43:50Z</dcterms:created>
  <dcterms:modified xsi:type="dcterms:W3CDTF">2024-10-17T08:57:35Z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SEBI-CONFIDENTIAL</vt:lpwstr>
  </property>
  <property fmtid="{D5CDD505-2E9C-101B-9397-08002B2CF9AE}" pid="3" name="Rules">
    <vt:lpwstr/>
  </property>
  <property fmtid="{D5CDD505-2E9C-101B-9397-08002B2CF9AE}" pid="4" name="KID">
    <vt:lpwstr>6C3C8C09D795638578643890464979</vt:lpwstr>
  </property>
</Properties>
</file>